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<sst xmlns="http://schemas.openxmlformats.org/spreadsheetml/2006/main" count="179" uniqueCount="86">
  <si>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</si>
  <si>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</si>
  <si>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</si>
  <si>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</si>
  <si>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</si>
  <si>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</si>
  <si>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</si>
  <si>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</si>
  <si>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</si>
  <si>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</si>
  <si>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</si>
  <si>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</si>
  <si>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</si>
  <si>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</si>
  <si>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</si>
  <si>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</si>
  <si>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</si>
  <si>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</si>
  <si>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</si>
  <si>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</si>
  <si>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</si>
  <si>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</si>
  <si>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</si>
  <si>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</si>
  <si>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</si>
  <si>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</si>
  <si>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</si>
  <si>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</si>
  <si>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</si>
  <si>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</si>
  <si>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</si>
  <si>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</si>
  <si>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</si>
  <si>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</si>
  <si>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</si>
  <si>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</si>
  <si>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</si>
  <si>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</si>
  <si>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</si>
  <si>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</si>
  <si>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</si>
  <si>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</si>
  <si>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</si>
  <si>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</si>
  <si>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</si>
  <si>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</si>
  <si>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</si>
  <si>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</si>
  <si>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</si>
  <si>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</si>
  <si>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</si>
  <si>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</si>
  <si>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</si>
  <si>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</si>
  <si>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</si>
  <si>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</si>
  <si>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</si>
  <si>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</si>
  <si>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</si>
  <si>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</si>
  <si>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</si>
  <si>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</si>
  <si>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</si>
  <si>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</si>
  <si>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</si>
  <si>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</si>
  <si>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</si>
  <si>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</si>
  <si>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</si>
  <si>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</si>
  <si>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</si>
  <si>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</si>
  <si>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</si>
  <si>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</si>
  <si>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</si>
  <si>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</si>
  <si>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</si>
  <si>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</si>
  <si>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план на січень-квітень  2014р.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</si>
  <si>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</si>
  <si>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</si>
  <si>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28.04.2014 р.</t>
  </si>
  <si>
    <r>
      <t xml:space="preserve">станом на 28.04.2014р.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</si>
  <si>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28.04.2014р.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</si>
  <si>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28.04.2014</t>
    </r>
    <r>
      <rPr>
        <sz val="10"/>
        <rFont val="Times New Roman"/>
        <family val="1"/>
      </rPr>
      <t xml:space="preserve"> (тис.грн.)</t>
    </r>
  </si>
  <si>
    <t>Зміни до розпису станом на 28.04.2014р.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</si>
</sst>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035926"/>
        <c:axId val="27323335"/>
      </c:lineChart>
      <c:catAx>
        <c:axId val="30359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23335"/>
        <c:crosses val="autoZero"/>
        <c:auto val="0"/>
        <c:lblOffset val="100"/>
        <c:tickLblSkip val="1"/>
        <c:noMultiLvlLbl val="0"/>
      </c:catAx>
      <c:valAx>
        <c:axId val="27323335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3592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4583424"/>
        <c:axId val="65706497"/>
      </c:lineChart>
      <c:catAx>
        <c:axId val="445834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06497"/>
        <c:crosses val="autoZero"/>
        <c:auto val="0"/>
        <c:lblOffset val="100"/>
        <c:tickLblSkip val="1"/>
        <c:noMultiLvlLbl val="0"/>
      </c:catAx>
      <c:valAx>
        <c:axId val="6570649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5834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4487562"/>
        <c:axId val="20626011"/>
      </c:lineChart>
      <c:catAx>
        <c:axId val="544875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26011"/>
        <c:crosses val="autoZero"/>
        <c:auto val="0"/>
        <c:lblOffset val="100"/>
        <c:tickLblSkip val="1"/>
        <c:noMultiLvlLbl val="0"/>
      </c:catAx>
      <c:valAx>
        <c:axId val="2062601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48756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квітень!$J$4:$J$21</c:f>
              <c:numCache>
                <c:ptCount val="18"/>
                <c:pt idx="0">
                  <c:v>476.7</c:v>
                </c:pt>
                <c:pt idx="1">
                  <c:v>499.6</c:v>
                </c:pt>
                <c:pt idx="2">
                  <c:v>1034.3</c:v>
                </c:pt>
                <c:pt idx="3">
                  <c:v>1874.2</c:v>
                </c:pt>
                <c:pt idx="4">
                  <c:v>3334.1</c:v>
                </c:pt>
                <c:pt idx="5">
                  <c:v>531.5</c:v>
                </c:pt>
                <c:pt idx="6">
                  <c:v>793.4</c:v>
                </c:pt>
                <c:pt idx="7">
                  <c:v>1067.4</c:v>
                </c:pt>
                <c:pt idx="8">
                  <c:v>571.24</c:v>
                </c:pt>
                <c:pt idx="9">
                  <c:v>874.5</c:v>
                </c:pt>
                <c:pt idx="10">
                  <c:v>1907.6</c:v>
                </c:pt>
                <c:pt idx="11">
                  <c:v>946.7</c:v>
                </c:pt>
                <c:pt idx="12">
                  <c:v>4856.2</c:v>
                </c:pt>
                <c:pt idx="13">
                  <c:v>3332.3</c:v>
                </c:pt>
                <c:pt idx="14">
                  <c:v>1386.3</c:v>
                </c:pt>
                <c:pt idx="15">
                  <c:v>2018.6</c:v>
                </c:pt>
                <c:pt idx="16">
                  <c:v>1232.1</c:v>
                </c:pt>
                <c:pt idx="17">
                  <c:v>930.1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1537.0466666666662</c:v>
                </c:pt>
                <c:pt idx="1">
                  <c:v>1537</c:v>
                </c:pt>
                <c:pt idx="2">
                  <c:v>1537</c:v>
                </c:pt>
                <c:pt idx="3">
                  <c:v>1537</c:v>
                </c:pt>
                <c:pt idx="4">
                  <c:v>1537</c:v>
                </c:pt>
                <c:pt idx="5">
                  <c:v>1537</c:v>
                </c:pt>
                <c:pt idx="6">
                  <c:v>1537</c:v>
                </c:pt>
                <c:pt idx="7">
                  <c:v>1537</c:v>
                </c:pt>
                <c:pt idx="8">
                  <c:v>1537</c:v>
                </c:pt>
                <c:pt idx="9">
                  <c:v>1537</c:v>
                </c:pt>
                <c:pt idx="10">
                  <c:v>1537</c:v>
                </c:pt>
                <c:pt idx="11">
                  <c:v>1537</c:v>
                </c:pt>
                <c:pt idx="12">
                  <c:v>1537</c:v>
                </c:pt>
                <c:pt idx="13">
                  <c:v>1537</c:v>
                </c:pt>
                <c:pt idx="14">
                  <c:v>1537</c:v>
                </c:pt>
                <c:pt idx="15">
                  <c:v>1537</c:v>
                </c:pt>
                <c:pt idx="16">
                  <c:v>1537</c:v>
                </c:pt>
                <c:pt idx="17">
                  <c:v>1537</c:v>
                </c:pt>
                <c:pt idx="18">
                  <c:v>1537</c:v>
                </c:pt>
                <c:pt idx="19">
                  <c:v>1537</c:v>
                </c:pt>
                <c:pt idx="20">
                  <c:v>1537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460</c:v>
                </c:pt>
                <c:pt idx="1">
                  <c:v>900</c:v>
                </c:pt>
                <c:pt idx="2">
                  <c:v>1900</c:v>
                </c:pt>
                <c:pt idx="3">
                  <c:v>2200</c:v>
                </c:pt>
                <c:pt idx="4">
                  <c:v>3500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1850</c:v>
                </c:pt>
                <c:pt idx="9">
                  <c:v>2000</c:v>
                </c:pt>
                <c:pt idx="10">
                  <c:v>2600</c:v>
                </c:pt>
                <c:pt idx="11">
                  <c:v>1850</c:v>
                </c:pt>
                <c:pt idx="12">
                  <c:v>1700</c:v>
                </c:pt>
                <c:pt idx="13">
                  <c:v>1800</c:v>
                </c:pt>
                <c:pt idx="14">
                  <c:v>2800</c:v>
                </c:pt>
                <c:pt idx="15">
                  <c:v>1240</c:v>
                </c:pt>
                <c:pt idx="16">
                  <c:v>1150</c:v>
                </c:pt>
                <c:pt idx="17">
                  <c:v>1500</c:v>
                </c:pt>
                <c:pt idx="18">
                  <c:v>1500</c:v>
                </c:pt>
                <c:pt idx="19">
                  <c:v>3300</c:v>
                </c:pt>
                <c:pt idx="20">
                  <c:v>4186.6</c:v>
                </c:pt>
              </c:numCache>
            </c:numRef>
          </c:val>
          <c:smooth val="1"/>
        </c:ser>
        <c:marker val="1"/>
        <c:axId val="51416372"/>
        <c:axId val="60094165"/>
      </c:lineChart>
      <c:catAx>
        <c:axId val="514163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94165"/>
        <c:crosses val="autoZero"/>
        <c:auto val="0"/>
        <c:lblOffset val="100"/>
        <c:tickLblSkip val="1"/>
        <c:noMultiLvlLbl val="0"/>
      </c:catAx>
      <c:valAx>
        <c:axId val="6009416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4163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28.04.2014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125703.2</c:v>
                </c:pt>
                <c:pt idx="1">
                  <c:v>25270.59</c:v>
                </c:pt>
                <c:pt idx="2">
                  <c:v>999.6</c:v>
                </c:pt>
                <c:pt idx="3">
                  <c:v>294.5</c:v>
                </c:pt>
                <c:pt idx="4">
                  <c:v>2238.1</c:v>
                </c:pt>
                <c:pt idx="5">
                  <c:v>2381.5</c:v>
                </c:pt>
                <c:pt idx="6">
                  <c:v>900</c:v>
                </c:pt>
                <c:pt idx="7">
                  <c:v>890.3000000000393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109430.61</c:v>
                </c:pt>
                <c:pt idx="1">
                  <c:v>21838.31</c:v>
                </c:pt>
                <c:pt idx="2">
                  <c:v>840.46</c:v>
                </c:pt>
                <c:pt idx="3">
                  <c:v>268.49</c:v>
                </c:pt>
                <c:pt idx="4">
                  <c:v>2160.07</c:v>
                </c:pt>
                <c:pt idx="5">
                  <c:v>2382.53</c:v>
                </c:pt>
                <c:pt idx="6">
                  <c:v>922.1</c:v>
                </c:pt>
                <c:pt idx="7">
                  <c:v>558.6900000000072</c:v>
                </c:pt>
              </c:numCache>
            </c:numRef>
          </c:val>
          <c:shape val="box"/>
        </c:ser>
        <c:shape val="box"/>
        <c:axId val="3976574"/>
        <c:axId val="35789167"/>
      </c:bar3DChart>
      <c:catAx>
        <c:axId val="397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5789167"/>
        <c:crosses val="autoZero"/>
        <c:auto val="1"/>
        <c:lblOffset val="100"/>
        <c:tickLblSkip val="1"/>
        <c:noMultiLvlLbl val="0"/>
      </c:catAx>
      <c:valAx>
        <c:axId val="35789167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6574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1470.45</c:v>
                </c:pt>
              </c:numCache>
            </c:numRef>
          </c:val>
        </c:ser>
        <c:axId val="53667048"/>
        <c:axId val="13241385"/>
      </c:bar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41385"/>
        <c:crosses val="autoZero"/>
        <c:auto val="1"/>
        <c:lblOffset val="100"/>
        <c:tickLblSkip val="1"/>
        <c:noMultiLvlLbl val="0"/>
      </c:catAx>
      <c:valAx>
        <c:axId val="13241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67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1384.83</c:v>
                </c:pt>
              </c:numCache>
            </c:numRef>
          </c:val>
        </c:ser>
        <c:axId val="52063602"/>
        <c:axId val="65919235"/>
      </c:bar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19235"/>
        <c:crosses val="autoZero"/>
        <c:auto val="1"/>
        <c:lblOffset val="100"/>
        <c:tickLblSkip val="1"/>
        <c:noMultiLvlLbl val="0"/>
      </c:catAx>
      <c:valAx>
        <c:axId val="65919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63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23812.6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25571.92</c:v>
                </c:pt>
              </c:numCache>
            </c:numRef>
          </c:val>
        </c:ser>
        <c:axId val="56402204"/>
        <c:axId val="37857789"/>
      </c:bar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57789"/>
        <c:crosses val="autoZero"/>
        <c:auto val="1"/>
        <c:lblOffset val="100"/>
        <c:tickLblSkip val="1"/>
        <c:noMultiLvlLbl val="0"/>
      </c:catAx>
      <c:valAx>
        <c:axId val="37857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02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січень-квітень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25804.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158 677,8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138 401,3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-12 934,9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квітень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40 601,7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-20 276,5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125703.2</v>
          </cell>
          <cell r="F10">
            <v>109430.61</v>
          </cell>
        </row>
        <row r="19">
          <cell r="E19">
            <v>999.6</v>
          </cell>
          <cell r="F19">
            <v>840.46</v>
          </cell>
        </row>
        <row r="33">
          <cell r="E33">
            <v>25270.59</v>
          </cell>
          <cell r="F33">
            <v>21838.31</v>
          </cell>
        </row>
        <row r="56">
          <cell r="E56">
            <v>2238.1</v>
          </cell>
          <cell r="F56">
            <v>2160.07</v>
          </cell>
        </row>
        <row r="95">
          <cell r="E95">
            <v>2381.5</v>
          </cell>
          <cell r="F95">
            <v>2382.53</v>
          </cell>
        </row>
        <row r="96">
          <cell r="E96">
            <v>294.5</v>
          </cell>
          <cell r="F96">
            <v>268.49</v>
          </cell>
        </row>
        <row r="106">
          <cell r="E106">
            <v>158677.79000000004</v>
          </cell>
          <cell r="F106">
            <v>138401.26</v>
          </cell>
        </row>
        <row r="118">
          <cell r="E118">
            <v>0</v>
          </cell>
          <cell r="F118">
            <v>113.2</v>
          </cell>
        </row>
        <row r="119">
          <cell r="E119">
            <v>23812.6</v>
          </cell>
          <cell r="F119">
            <v>25571.92</v>
          </cell>
        </row>
        <row r="120">
          <cell r="E120">
            <v>0</v>
          </cell>
          <cell r="F120">
            <v>1384.83</v>
          </cell>
        </row>
        <row r="121">
          <cell r="E121">
            <v>0</v>
          </cell>
          <cell r="F121">
            <v>1470.45</v>
          </cell>
        </row>
        <row r="122">
          <cell r="E122">
            <v>0</v>
          </cell>
          <cell r="F122">
            <v>503.07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122105.48585</v>
          </cell>
          <cell r="I142">
            <v>108280.26388999999</v>
          </cell>
        </row>
      </sheetData>
      <sheetData sheetId="1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74</v>
      </c>
      <c r="O1" s="117"/>
      <c r="P1" s="117"/>
      <c r="Q1" s="117"/>
      <c r="R1" s="117"/>
      <c r="S1" s="118"/>
    </row>
    <row r="2" spans="1:19" ht="16.5" thickBot="1">
      <c r="A2" s="119" t="s">
        <v>75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76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41730</v>
      </c>
      <c r="O29" s="112">
        <f>'[1]березень'!$D$142</f>
        <v>114985.02570999999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41730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0" sqref="O40:Q4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80</v>
      </c>
      <c r="O1" s="117"/>
      <c r="P1" s="117"/>
      <c r="Q1" s="117"/>
      <c r="R1" s="117"/>
      <c r="S1" s="118"/>
    </row>
    <row r="2" spans="1:19" ht="16.5" thickBot="1">
      <c r="A2" s="119" t="s">
        <v>81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82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79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AVERAGE(J4:J21)</f>
        <v>1537.0466666666662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1537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1537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1537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1537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1537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1537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1537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1537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1537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1537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1537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1537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1537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1537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1537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1537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2.1000000000000103</v>
      </c>
      <c r="J21" s="42">
        <v>930.1</v>
      </c>
      <c r="K21" s="42">
        <v>1500</v>
      </c>
      <c r="L21" s="4">
        <f t="shared" si="1"/>
        <v>0.6200666666666667</v>
      </c>
      <c r="M21" s="2">
        <v>1537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1500</v>
      </c>
      <c r="L22" s="4">
        <f t="shared" si="1"/>
        <v>0</v>
      </c>
      <c r="M22" s="2">
        <v>1537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41758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3300</v>
      </c>
      <c r="L23" s="4">
        <f t="shared" si="1"/>
        <v>0</v>
      </c>
      <c r="M23" s="2">
        <v>1537</v>
      </c>
      <c r="N23" s="47"/>
      <c r="O23" s="53"/>
      <c r="P23" s="54"/>
      <c r="Q23" s="49"/>
      <c r="R23" s="46"/>
      <c r="S23" s="35"/>
    </row>
    <row r="24" spans="1:19" ht="13.5" thickBot="1">
      <c r="A24" s="13">
        <v>41759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4186.6</v>
      </c>
      <c r="L24" s="4">
        <f t="shared" si="1"/>
        <v>0</v>
      </c>
      <c r="M24" s="2">
        <v>1537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39" t="s">
        <v>33</v>
      </c>
      <c r="B25" s="43">
        <f aca="true" t="shared" si="3" ref="B25:K25">SUM(B4:B24)</f>
        <v>23384</v>
      </c>
      <c r="C25" s="43">
        <f t="shared" si="3"/>
        <v>2749</v>
      </c>
      <c r="D25" s="43">
        <f t="shared" si="3"/>
        <v>24.799999999999997</v>
      </c>
      <c r="E25" s="14">
        <f t="shared" si="3"/>
        <v>69.60000000000001</v>
      </c>
      <c r="F25" s="14">
        <f t="shared" si="3"/>
        <v>506.40000000000003</v>
      </c>
      <c r="G25" s="14">
        <f t="shared" si="3"/>
        <v>655.0500000000001</v>
      </c>
      <c r="H25" s="14">
        <f t="shared" si="3"/>
        <v>210.1</v>
      </c>
      <c r="I25" s="43">
        <f t="shared" si="3"/>
        <v>67.88999999999949</v>
      </c>
      <c r="J25" s="43">
        <f t="shared" si="3"/>
        <v>27666.839999999993</v>
      </c>
      <c r="K25" s="43">
        <f t="shared" si="3"/>
        <v>39936.6</v>
      </c>
      <c r="L25" s="15">
        <f t="shared" si="1"/>
        <v>0.6927690389266986</v>
      </c>
      <c r="M25" s="2"/>
      <c r="N25" s="93">
        <f>SUM(N4:N24)</f>
        <v>326.49999999999994</v>
      </c>
      <c r="O25" s="93">
        <f>SUM(O4:O24)</f>
        <v>866.2</v>
      </c>
      <c r="P25" s="93">
        <f>SUM(P4:P24)</f>
        <v>5876.900000000001</v>
      </c>
      <c r="Q25" s="93">
        <f>SUM(Q4:Q24)</f>
        <v>39.199999999999996</v>
      </c>
      <c r="R25" s="93">
        <f>SUM(R4:R24)</f>
        <v>11.7</v>
      </c>
      <c r="S25" s="93">
        <f>N25+O25+Q25+P25+R25</f>
        <v>7120.500000000001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9" t="s">
        <v>41</v>
      </c>
      <c r="O28" s="109"/>
      <c r="P28" s="109"/>
      <c r="Q28" s="10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1" t="s">
        <v>34</v>
      </c>
      <c r="O29" s="111"/>
      <c r="P29" s="111"/>
      <c r="Q29" s="11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1">
        <v>41757</v>
      </c>
      <c r="O30" s="112">
        <f>'[1]квітень'!$D$142</f>
        <v>122105.48585</v>
      </c>
      <c r="P30" s="112"/>
      <c r="Q30" s="11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2"/>
      <c r="O31" s="112"/>
      <c r="P31" s="112"/>
      <c r="Q31" s="11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108280.26388999999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56</v>
      </c>
      <c r="P33" s="10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5" t="s">
        <v>57</v>
      </c>
      <c r="P34" s="105"/>
      <c r="Q34" s="83">
        <f>'[1]квітень'!$I$139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6" t="s">
        <v>60</v>
      </c>
      <c r="P35" s="10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9" t="s">
        <v>35</v>
      </c>
      <c r="O38" s="109"/>
      <c r="P38" s="109"/>
      <c r="Q38" s="10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0" t="s">
        <v>36</v>
      </c>
      <c r="O39" s="110"/>
      <c r="P39" s="110"/>
      <c r="Q39" s="11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1">
        <v>41757</v>
      </c>
      <c r="O40" s="108">
        <v>0</v>
      </c>
      <c r="P40" s="108"/>
      <c r="Q40" s="10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2"/>
      <c r="O41" s="108"/>
      <c r="P41" s="108"/>
      <c r="Q41" s="10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1">
      <selection activeCell="F53" sqref="F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83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84</v>
      </c>
      <c r="P28" s="127"/>
    </row>
    <row r="29" spans="1:16" ht="45">
      <c r="A29" s="139"/>
      <c r="B29" s="72" t="s">
        <v>78</v>
      </c>
      <c r="C29" s="28" t="s">
        <v>26</v>
      </c>
      <c r="D29" s="72" t="str">
        <f>B29</f>
        <v>план на січень-квітень  2014р.</v>
      </c>
      <c r="E29" s="28" t="str">
        <f>C29</f>
        <v>факт</v>
      </c>
      <c r="F29" s="71" t="str">
        <f>B29</f>
        <v>план на січень-квітень  2014р.</v>
      </c>
      <c r="G29" s="95" t="str">
        <f>C29</f>
        <v>факт</v>
      </c>
      <c r="H29" s="72" t="str">
        <f>B29</f>
        <v>план на січень-квітень  2014р.</v>
      </c>
      <c r="I29" s="28" t="str">
        <f>C29</f>
        <v>факт</v>
      </c>
      <c r="J29" s="71" t="str">
        <f>B29</f>
        <v>план на січень-квітень  2014р.</v>
      </c>
      <c r="K29" s="95" t="str">
        <f>C29</f>
        <v>факт</v>
      </c>
      <c r="L29" s="67" t="str">
        <f>D29</f>
        <v>план на січень-квітень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квітень!O40</f>
        <v>0</v>
      </c>
      <c r="B30" s="73">
        <f>'[1]квітень'!$E$118</f>
        <v>0</v>
      </c>
      <c r="C30" s="73">
        <f>'[1]квітень'!$F$118</f>
        <v>113.2</v>
      </c>
      <c r="D30" s="74">
        <f>'[1]квітень'!$E$121</f>
        <v>0</v>
      </c>
      <c r="E30" s="74">
        <f>'[1]квітень'!$F$121</f>
        <v>1470.45</v>
      </c>
      <c r="F30" s="75">
        <f>'[1]квітень'!$E$120</f>
        <v>0</v>
      </c>
      <c r="G30" s="76">
        <f>'[1]квітень'!$F$120</f>
        <v>1384.83</v>
      </c>
      <c r="H30" s="76">
        <f>'[1]квітень'!$E$119</f>
        <v>23812.6</v>
      </c>
      <c r="I30" s="76">
        <f>'[1]квітень'!$F$119</f>
        <v>25571.92</v>
      </c>
      <c r="J30" s="76">
        <f>'[1]квітень'!$E$122</f>
        <v>0</v>
      </c>
      <c r="K30" s="96">
        <f>'[1]квітень'!$F$122</f>
        <v>503.07</v>
      </c>
      <c r="L30" s="97">
        <f>H30+F30+D30+J30+B30</f>
        <v>23812.6</v>
      </c>
      <c r="M30" s="77">
        <f>I30+G30+E30+K30+C30</f>
        <v>29043.47</v>
      </c>
      <c r="N30" s="78">
        <f>M30-L30</f>
        <v>5230.870000000003</v>
      </c>
      <c r="O30" s="130">
        <f>квітень!O30</f>
        <v>122105.48585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квітень!Q32</f>
        <v>108280.26388999999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квітень!Q33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квітень!Q35</f>
        <v>0</v>
      </c>
    </row>
    <row r="35" spans="15:16" ht="12.75">
      <c r="O35" s="26" t="s">
        <v>48</v>
      </c>
      <c r="P35" s="84">
        <f>квітень!Q34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'[1]квітень'!$E$10</f>
        <v>125703.2</v>
      </c>
      <c r="C47" s="40">
        <f>'[1]квітень'!$F$10</f>
        <v>109430.61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'[1]квітень'!$E$33</f>
        <v>25270.59</v>
      </c>
      <c r="C48" s="18">
        <f>'[1]квітень'!$F$33</f>
        <v>21838.31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'[1]квітень'!$E$19</f>
        <v>999.6</v>
      </c>
      <c r="C49" s="17">
        <f>'[1]квітень'!$F$19</f>
        <v>840.46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'[1]квітень'!$E$96</f>
        <v>294.5</v>
      </c>
      <c r="C50" s="6">
        <f>'[1]квітень'!$F$96</f>
        <v>268.49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'[1]квітень'!$E$56</f>
        <v>2238.1</v>
      </c>
      <c r="C51" s="17">
        <f>'[1]квітень'!$F$56</f>
        <v>2160.07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'[1]квітень'!$E$95</f>
        <v>2381.5</v>
      </c>
      <c r="C52" s="17">
        <f>'[1]квітень'!$F$95</f>
        <v>2382.53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900</v>
      </c>
      <c r="C53" s="17">
        <v>922.1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890.3000000000393</v>
      </c>
      <c r="C54" s="17">
        <f>C55-C47-C48-C49-C50-C51-C52-C53</f>
        <v>558.6900000000072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'[1]квітень'!$E$106</f>
        <v>158677.79000000004</v>
      </c>
      <c r="C55" s="12">
        <f>'[1]квітень'!$F$106</f>
        <v>138401.26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3">
      <selection activeCell="D23" sqref="D23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85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24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37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55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2014-04-28T13:43:32Z</dcterms:modified>
  <cp:category/>
  <cp:version/>
  <cp:contentType/>
  <cp:contentStatus/>
</cp:coreProperties>
</file>